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RAS\CONVENIO 1 e 3  SETOR\PORTAL DE TRANSPARÊNCIA\2022\12 - DEZEMBRO\"/>
    </mc:Choice>
  </mc:AlternateContent>
  <bookViews>
    <workbookView xWindow="0" yWindow="0" windowWidth="20505" windowHeight="7155"/>
  </bookViews>
  <sheets>
    <sheet name="PARCEIRAS E CONVENIOS" sheetId="1" r:id="rId1"/>
  </sheets>
  <definedNames>
    <definedName name="_xlnm._FilterDatabase" localSheetId="0" hidden="1">'PARCEIRAS E CONVENIOS'!$B$8:$E$8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L32" i="1"/>
  <c r="L18" i="1"/>
  <c r="L14" i="1"/>
  <c r="L10" i="1"/>
  <c r="O35" i="1"/>
  <c r="O34" i="1"/>
  <c r="O32" i="1"/>
  <c r="O31" i="1"/>
  <c r="O30" i="1"/>
  <c r="O18" i="1"/>
  <c r="O12" i="1"/>
  <c r="O11" i="1"/>
  <c r="N34" i="1" l="1"/>
  <c r="N27" i="1"/>
  <c r="N35" i="1" l="1"/>
  <c r="N18" i="1" l="1"/>
  <c r="M35" i="1" l="1"/>
  <c r="M16" i="1" l="1"/>
  <c r="M10" i="1"/>
</calcChain>
</file>

<file path=xl/sharedStrings.xml><?xml version="1.0" encoding="utf-8"?>
<sst xmlns="http://schemas.openxmlformats.org/spreadsheetml/2006/main" count="88" uniqueCount="72">
  <si>
    <t>05.422.671/0001-64</t>
  </si>
  <si>
    <t>45.145.034/0001-02</t>
  </si>
  <si>
    <t>ASSOCIAÇÃO DE ENSINO DOM BOSCO DE MONTE APREZÍVEL</t>
  </si>
  <si>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</si>
  <si>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</si>
  <si>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</si>
  <si>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</si>
  <si>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</si>
  <si>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</si>
  <si>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</si>
  <si>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56.001.480/0022-94</t>
  </si>
  <si>
    <t>ORGANIZAÇÃO EDUCACIONAL BARÃO DE MAUÁ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</si>
  <si>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</si>
  <si>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</si>
  <si>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</si>
  <si>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</si>
  <si>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59.940.080/0001-08</t>
  </si>
  <si>
    <t>CENTRO GASPAR GARCIA DE DIREITOS HUMANOS</t>
  </si>
  <si>
    <t>60.990.751/0001-24</t>
  </si>
  <si>
    <t>FUNDAÇÃO SÃO PAULO, MANTENEDORA DA PONTIFÍCIA UNIVERSIDADE CATÓLICA DE SÃO PAULO</t>
  </si>
  <si>
    <t>01.591.240/0001-70</t>
  </si>
  <si>
    <t>CENTRO DE DEFESA DOS DIREITOS DA CRIANÇA E DO ADOLESCENTE DE SÃO JOSÉ DOS CAMPOS E REGIÃO</t>
  </si>
  <si>
    <t>56.561.889/0001-30</t>
  </si>
  <si>
    <t>CENTRO DE DEFESA DOS DIREITOS HUMANOS "PADRE EZEQUIEL RAMIN" - CEDECA BELÉM</t>
  </si>
  <si>
    <t>04.488.578/0001-90</t>
  </si>
  <si>
    <t>55.983.670/0001-67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</si>
  <si>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</si>
  <si>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</si>
  <si>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</si>
  <si>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</si>
  <si>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</si>
  <si>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</si>
  <si>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</si>
  <si>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ITAIM</t>
  </si>
  <si>
    <t>CASA DE ISABEL CENTRO DE APOIO À MULHER, À CRIANÇA E AO ADOLESCENTE, VÍTIMAS DE VIOLÊNCIA DOMÉSTICA E SITUAÇÃO DE RISCO - ITAQUAQUECETUBA</t>
  </si>
  <si>
    <t>EXERCÍCIO DE 2022</t>
  </si>
  <si>
    <t>FEVEREIRO</t>
  </si>
  <si>
    <t>FUNDAÇÃO "PROFESSOR DOUTOR MANOEL PEDRO PIMENTEL - FUNAP</t>
  </si>
  <si>
    <t>49.325.434/0001-50</t>
  </si>
  <si>
    <t xml:space="preserve">INSTITUTO DE MEDICINA SOCIAL E DE CRIMINOLOGIA DE SÃO PAULO - IMESC </t>
  </si>
  <si>
    <t>43.054.154/0001-79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</si>
  <si>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</si>
  <si>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</si>
  <si>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</si>
  <si>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</si>
  <si>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</si>
  <si>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</si>
  <si>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</si>
  <si>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MARÇO</t>
  </si>
  <si>
    <t>ABRIL</t>
  </si>
  <si>
    <t>MAIO</t>
  </si>
  <si>
    <t>JUNHO</t>
  </si>
  <si>
    <t>ASSOCIAÇÃO EDUCACIONAL TOLEDO, MANTENEDORA DAS FACULDADES INTEGRADAS "ANTÔNIO EUFRÁSIO DE TOLEDO" DE PRESIDENTE PRUDENTE (PENITENCIÁRIA DE TUPI PAULISTA)</t>
  </si>
  <si>
    <t>12.768.640/0001-25</t>
  </si>
  <si>
    <t xml:space="preserve"> </t>
  </si>
  <si>
    <t>ASSOCIAÇÃO PRUDENTIDA DE EDUCAÇÃO E CULTURA - UNOESTE</t>
  </si>
  <si>
    <t>44.860.740/0001-73</t>
  </si>
  <si>
    <t>JULHO</t>
  </si>
  <si>
    <t>AGOSTO</t>
  </si>
  <si>
    <t>-</t>
  </si>
  <si>
    <t>ASSOCIAÇÃO DE ENSINO DE RIBEIRÃO PRETO - AERP</t>
  </si>
  <si>
    <t>ASSOCIAÇÃO PROJETO DE MAIS DA CRIANÇA</t>
  </si>
  <si>
    <t>CENTRO OSCAR ROMERO DE DEFESA DOS DIREITOS</t>
  </si>
  <si>
    <t xml:space="preserve">ONG DCM - DEFESA E CIDADANIA DA MULHER </t>
  </si>
  <si>
    <t>SETEMBRO</t>
  </si>
  <si>
    <t>OUTUBRO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</si>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</sst>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P36"/>
  <sheetViews>
    <sheetView showGridLines="0" tabSelected="1" zoomScale="90" zoomScaleNormal="90" workbookViewId="0">
      <pane xSplit="3" topLeftCell="N1" activePane="topRight" state="frozen"/>
      <selection pane="topRight" activeCell="X5" sqref="X5"/>
    </sheetView>
  </sheetViews>
  <sheetFormatPr defaultRowHeight="15" x14ac:dyDescent="0.25"/>
  <cols>
    <col min="1" max="1" width="18" style="19" bestFit="1" customWidth="1"/>
    <col min="2" max="2" width="68.28515625" style="2" customWidth="1"/>
    <col min="3" max="3" width="21" style="2" customWidth="1"/>
    <col min="4" max="11" width="18.85546875" style="1" customWidth="1"/>
    <col min="12" max="15" width="19.42578125" customWidth="1"/>
    <col min="16" max="16" width="12.140625" bestFit="1" customWidth="1"/>
  </cols>
  <sheetData>
    <row r="1" spans="1:16" ht="15.75" x14ac:dyDescent="0.25">
      <c r="D1" s="5" t="s">
        <v>32</v>
      </c>
      <c r="E1" s="5"/>
      <c r="F1" s="5"/>
      <c r="G1" s="5"/>
      <c r="H1" s="5"/>
      <c r="I1" s="5"/>
      <c r="J1" s="5"/>
      <c r="K1" s="5"/>
    </row>
    <row r="2" spans="1:16" ht="15.75" x14ac:dyDescent="0.25">
      <c r="D2" s="5" t="s">
        <v>31</v>
      </c>
      <c r="E2" s="5"/>
      <c r="F2" s="5"/>
      <c r="G2" s="5"/>
      <c r="H2" s="5"/>
      <c r="I2" s="5"/>
      <c r="J2" s="5"/>
      <c r="K2" s="5"/>
    </row>
    <row r="3" spans="1:16" ht="15.75" x14ac:dyDescent="0.25">
      <c r="D3" s="6"/>
      <c r="E3" s="6"/>
      <c r="F3" s="6"/>
      <c r="G3" s="6"/>
      <c r="H3" s="6"/>
      <c r="I3" s="6"/>
      <c r="J3" s="6"/>
      <c r="K3" s="6"/>
    </row>
    <row r="4" spans="1:16" ht="15.75" x14ac:dyDescent="0.25">
      <c r="D4" s="6"/>
      <c r="E4" s="6"/>
      <c r="F4" s="6"/>
      <c r="G4" s="6"/>
      <c r="H4" s="6"/>
      <c r="I4" s="6"/>
      <c r="J4" s="6"/>
      <c r="K4" s="6"/>
    </row>
    <row r="5" spans="1:16" s="2" customFormat="1" ht="17.100000000000001" customHeight="1" x14ac:dyDescent="0.3">
      <c r="A5" s="20"/>
      <c r="B5" s="21" t="s">
        <v>47</v>
      </c>
      <c r="C5" s="21"/>
      <c r="D5" s="21"/>
    </row>
    <row r="6" spans="1:16" s="2" customFormat="1" ht="17.100000000000001" customHeight="1" x14ac:dyDescent="0.3">
      <c r="A6" s="20"/>
      <c r="B6" s="21" t="s">
        <v>35</v>
      </c>
      <c r="C6" s="21"/>
      <c r="D6" s="21"/>
    </row>
    <row r="7" spans="1:16" ht="15.75" thickBot="1" x14ac:dyDescent="0.3"/>
    <row r="8" spans="1:16" ht="15.75" thickBot="1" x14ac:dyDescent="0.3">
      <c r="B8" s="10" t="s">
        <v>30</v>
      </c>
      <c r="C8" s="10" t="s">
        <v>29</v>
      </c>
      <c r="D8" s="11" t="s">
        <v>28</v>
      </c>
      <c r="E8" s="11" t="s">
        <v>36</v>
      </c>
      <c r="F8" s="11" t="s">
        <v>48</v>
      </c>
      <c r="G8" s="11" t="s">
        <v>49</v>
      </c>
      <c r="H8" s="11" t="s">
        <v>50</v>
      </c>
      <c r="I8" s="11" t="s">
        <v>51</v>
      </c>
      <c r="J8" s="11" t="s">
        <v>57</v>
      </c>
      <c r="K8" s="11" t="s">
        <v>58</v>
      </c>
      <c r="L8" s="11" t="s">
        <v>64</v>
      </c>
      <c r="M8" s="11" t="s">
        <v>65</v>
      </c>
      <c r="N8" s="11" t="s">
        <v>70</v>
      </c>
      <c r="O8" s="11" t="s">
        <v>71</v>
      </c>
    </row>
    <row r="9" spans="1:16" ht="60" customHeight="1" thickBot="1" x14ac:dyDescent="0.3">
      <c r="A9" s="17">
        <v>12768640000125</v>
      </c>
      <c r="B9" s="7" t="s">
        <v>6</v>
      </c>
      <c r="C9" s="12" t="s">
        <v>53</v>
      </c>
      <c r="D9" s="9">
        <v>24085.75</v>
      </c>
      <c r="E9" s="9">
        <v>0</v>
      </c>
      <c r="F9" s="9">
        <v>47461.03</v>
      </c>
      <c r="G9" s="9">
        <v>0</v>
      </c>
      <c r="H9" s="9">
        <v>32791.050000000003</v>
      </c>
      <c r="I9" s="9">
        <v>32791.050000000003</v>
      </c>
      <c r="J9" s="16">
        <v>32791.050000000003</v>
      </c>
      <c r="K9" s="16">
        <v>65582.100000000006</v>
      </c>
      <c r="L9" s="16">
        <v>0</v>
      </c>
      <c r="M9" s="16">
        <v>0</v>
      </c>
      <c r="N9" s="16">
        <v>32791.050000000003</v>
      </c>
      <c r="O9" s="16">
        <v>34102.660000000003</v>
      </c>
    </row>
    <row r="10" spans="1:16" ht="60" customHeight="1" thickBot="1" x14ac:dyDescent="0.3">
      <c r="A10" s="17">
        <v>2450677000157</v>
      </c>
      <c r="B10" s="7" t="s">
        <v>5</v>
      </c>
      <c r="C10" s="12" t="s">
        <v>4</v>
      </c>
      <c r="D10" s="9">
        <v>20977.360000000001</v>
      </c>
      <c r="E10" s="9">
        <v>0</v>
      </c>
      <c r="F10" s="9">
        <v>41585.33</v>
      </c>
      <c r="G10" s="9">
        <v>20986.21</v>
      </c>
      <c r="H10" s="9">
        <v>0</v>
      </c>
      <c r="I10" s="9">
        <v>42704.32</v>
      </c>
      <c r="J10" s="16">
        <v>21341.81</v>
      </c>
      <c r="K10" s="16" t="s">
        <v>59</v>
      </c>
      <c r="L10" s="16">
        <f>21543.98+21825.6</f>
        <v>43369.58</v>
      </c>
      <c r="M10" s="16">
        <f>21825.6</f>
        <v>21825.599999999999</v>
      </c>
      <c r="N10" s="16">
        <v>21431.51</v>
      </c>
      <c r="O10" s="16">
        <v>21165.77</v>
      </c>
    </row>
    <row r="11" spans="1:16" ht="60" customHeight="1" thickBot="1" x14ac:dyDescent="0.3">
      <c r="A11" s="17">
        <v>55983670000167</v>
      </c>
      <c r="B11" s="7" t="s">
        <v>60</v>
      </c>
      <c r="C11" s="7" t="s">
        <v>25</v>
      </c>
      <c r="D11" s="9">
        <v>0</v>
      </c>
      <c r="E11" s="9"/>
      <c r="F11" s="9">
        <v>0</v>
      </c>
      <c r="G11" s="9">
        <v>89511.42</v>
      </c>
      <c r="H11" s="9">
        <v>65681.58</v>
      </c>
      <c r="I11" s="9">
        <v>42403.63</v>
      </c>
      <c r="J11" s="16"/>
      <c r="K11" s="16">
        <v>34085.369999999995</v>
      </c>
      <c r="L11" s="16">
        <v>0</v>
      </c>
      <c r="M11" s="16"/>
      <c r="N11" s="16">
        <v>24116.94</v>
      </c>
      <c r="O11" s="16">
        <f>1345.34+37392.91+34671.07+36257.45</f>
        <v>109666.77</v>
      </c>
    </row>
    <row r="12" spans="1:16" ht="60" customHeight="1" thickBot="1" x14ac:dyDescent="0.3">
      <c r="A12" s="17">
        <v>45145034000102</v>
      </c>
      <c r="B12" s="7" t="s">
        <v>2</v>
      </c>
      <c r="C12" s="12" t="s">
        <v>1</v>
      </c>
      <c r="D12" s="9">
        <v>4352.6499999999996</v>
      </c>
      <c r="E12" s="9">
        <v>4352.6499999999996</v>
      </c>
      <c r="F12" s="9">
        <v>0</v>
      </c>
      <c r="G12" s="9">
        <v>8705.2999999999993</v>
      </c>
      <c r="H12" s="9">
        <v>4352.6499999999996</v>
      </c>
      <c r="I12" s="9">
        <v>8705.2999999999993</v>
      </c>
      <c r="J12" s="16"/>
      <c r="K12" s="16" t="s">
        <v>59</v>
      </c>
      <c r="L12" s="16">
        <v>4352.6499999999996</v>
      </c>
      <c r="M12" s="16">
        <v>4352.6499999999996</v>
      </c>
      <c r="N12" s="16">
        <v>0</v>
      </c>
      <c r="O12" s="16">
        <f>4352.65+4352.65</f>
        <v>8705.2999999999993</v>
      </c>
    </row>
    <row r="13" spans="1:16" ht="60" customHeight="1" thickBot="1" x14ac:dyDescent="0.3">
      <c r="A13" s="17">
        <v>3318018000124</v>
      </c>
      <c r="B13" s="13" t="s">
        <v>13</v>
      </c>
      <c r="C13" s="12" t="s">
        <v>12</v>
      </c>
      <c r="D13" s="9">
        <v>46480.43</v>
      </c>
      <c r="E13" s="9">
        <v>45198.73</v>
      </c>
      <c r="F13" s="9">
        <v>46608.04</v>
      </c>
      <c r="G13" s="9">
        <v>47269.51</v>
      </c>
      <c r="H13" s="9">
        <v>0</v>
      </c>
      <c r="I13" s="9">
        <v>47715.01</v>
      </c>
      <c r="J13" s="16"/>
      <c r="K13" s="16" t="s">
        <v>59</v>
      </c>
      <c r="L13" s="16">
        <v>27372.880000000001</v>
      </c>
      <c r="M13" s="16">
        <v>28003.57</v>
      </c>
      <c r="N13" s="16">
        <v>28105.75</v>
      </c>
      <c r="O13" s="16">
        <v>27327.89</v>
      </c>
      <c r="P13" s="22"/>
    </row>
    <row r="14" spans="1:16" ht="60" customHeight="1" thickBot="1" x14ac:dyDescent="0.3">
      <c r="A14" s="17">
        <v>3318018000124</v>
      </c>
      <c r="B14" s="13" t="s">
        <v>52</v>
      </c>
      <c r="C14" s="12" t="s">
        <v>12</v>
      </c>
      <c r="D14" s="9"/>
      <c r="E14" s="9"/>
      <c r="F14" s="9"/>
      <c r="G14" s="9"/>
      <c r="H14" s="9"/>
      <c r="I14" s="9">
        <v>153333.88</v>
      </c>
      <c r="J14" s="16">
        <v>37285.93</v>
      </c>
      <c r="K14" s="16" t="s">
        <v>59</v>
      </c>
      <c r="L14" s="16">
        <f>76750.56+76052.26+77167.91</f>
        <v>229970.73</v>
      </c>
      <c r="M14" s="16">
        <v>76238.05</v>
      </c>
      <c r="N14" s="16">
        <v>76466.42</v>
      </c>
      <c r="O14" s="16">
        <v>77666.399999999994</v>
      </c>
      <c r="P14" s="22"/>
    </row>
    <row r="15" spans="1:16" s="3" customFormat="1" ht="60" customHeight="1" thickBot="1" x14ac:dyDescent="0.3">
      <c r="A15" s="17">
        <v>5422671000164</v>
      </c>
      <c r="B15" s="7" t="s">
        <v>61</v>
      </c>
      <c r="C15" s="12" t="s">
        <v>0</v>
      </c>
      <c r="D15" s="9">
        <v>0</v>
      </c>
      <c r="E15" s="9">
        <v>20158.580000000002</v>
      </c>
      <c r="F15" s="9">
        <v>20158.580000000002</v>
      </c>
      <c r="G15" s="9">
        <v>0</v>
      </c>
      <c r="H15" s="9">
        <v>0</v>
      </c>
      <c r="I15" s="9">
        <v>100792.9</v>
      </c>
      <c r="J15" s="16">
        <v>30237.870000000003</v>
      </c>
      <c r="K15" s="16" t="s">
        <v>59</v>
      </c>
      <c r="L15" s="16">
        <v>0</v>
      </c>
      <c r="M15" s="16"/>
      <c r="N15" s="16">
        <v>0</v>
      </c>
      <c r="O15" s="16">
        <v>0</v>
      </c>
    </row>
    <row r="16" spans="1:16" s="3" customFormat="1" ht="60" customHeight="1" thickBot="1" x14ac:dyDescent="0.3">
      <c r="A16" s="17">
        <v>44860740000173</v>
      </c>
      <c r="B16" s="7" t="s">
        <v>55</v>
      </c>
      <c r="C16" s="12" t="s">
        <v>56</v>
      </c>
      <c r="D16" s="9"/>
      <c r="E16" s="9">
        <v>4590.71</v>
      </c>
      <c r="F16" s="9"/>
      <c r="G16" s="9">
        <v>6120.94</v>
      </c>
      <c r="H16" s="9"/>
      <c r="I16" s="9">
        <v>12241.88</v>
      </c>
      <c r="J16" s="16"/>
      <c r="K16" s="16">
        <v>6120.94</v>
      </c>
      <c r="L16" s="16">
        <v>0</v>
      </c>
      <c r="M16" s="16">
        <f>3060.47+3060.47</f>
        <v>6120.94</v>
      </c>
      <c r="N16" s="16">
        <v>3060.47</v>
      </c>
      <c r="O16" s="16">
        <v>0</v>
      </c>
    </row>
    <row r="17" spans="1:16" s="3" customFormat="1" ht="60" customHeight="1" thickBot="1" x14ac:dyDescent="0.3">
      <c r="A17" s="17">
        <v>4488578000190</v>
      </c>
      <c r="B17" s="7" t="s">
        <v>33</v>
      </c>
      <c r="C17" s="14" t="s">
        <v>24</v>
      </c>
      <c r="D17" s="9">
        <v>28460.34</v>
      </c>
      <c r="E17" s="9">
        <v>57441.71</v>
      </c>
      <c r="F17" s="9">
        <v>28744.54</v>
      </c>
      <c r="G17" s="9">
        <v>0</v>
      </c>
      <c r="H17" s="9">
        <v>28744.54</v>
      </c>
      <c r="I17" s="9">
        <v>28744.54</v>
      </c>
      <c r="J17" s="16"/>
      <c r="K17" s="16">
        <v>28034.07</v>
      </c>
      <c r="L17" s="16">
        <v>28744.54</v>
      </c>
      <c r="M17" s="16">
        <v>24296.13</v>
      </c>
      <c r="N17" s="16">
        <v>0</v>
      </c>
      <c r="O17" s="16">
        <v>44659.27</v>
      </c>
    </row>
    <row r="18" spans="1:16" s="3" customFormat="1" ht="60" customHeight="1" thickBot="1" x14ac:dyDescent="0.3">
      <c r="A18" s="17">
        <v>4488578000190</v>
      </c>
      <c r="B18" s="7" t="s">
        <v>34</v>
      </c>
      <c r="C18" s="14" t="s">
        <v>24</v>
      </c>
      <c r="D18" s="9">
        <v>15832.71</v>
      </c>
      <c r="E18" s="9">
        <v>15832.71</v>
      </c>
      <c r="F18" s="9">
        <v>14513.29</v>
      </c>
      <c r="G18" s="9">
        <v>0</v>
      </c>
      <c r="H18" s="9">
        <v>14214.35</v>
      </c>
      <c r="I18" s="9">
        <v>15574.49</v>
      </c>
      <c r="J18" s="16">
        <v>10493.96</v>
      </c>
      <c r="K18" s="16" t="s">
        <v>59</v>
      </c>
      <c r="L18" s="16">
        <f>10493.96+10752.16</f>
        <v>21246.12</v>
      </c>
      <c r="M18" s="16">
        <v>11010.39</v>
      </c>
      <c r="N18" s="16">
        <f>11010.39+11010.39</f>
        <v>22020.78</v>
      </c>
      <c r="O18" s="16">
        <f>11010.39+11010.39</f>
        <v>22020.78</v>
      </c>
      <c r="P18" s="23"/>
    </row>
    <row r="19" spans="1:16" s="3" customFormat="1" ht="60" customHeight="1" thickBot="1" x14ac:dyDescent="0.3">
      <c r="A19" s="17">
        <v>1591240000170</v>
      </c>
      <c r="B19" s="7" t="s">
        <v>21</v>
      </c>
      <c r="C19" s="12" t="s">
        <v>20</v>
      </c>
      <c r="D19" s="9">
        <v>25068.38</v>
      </c>
      <c r="E19" s="9">
        <v>0</v>
      </c>
      <c r="F19" s="9">
        <v>0</v>
      </c>
      <c r="G19" s="9">
        <v>0</v>
      </c>
      <c r="H19" s="9">
        <v>0</v>
      </c>
      <c r="I19" s="9"/>
      <c r="J19" s="16"/>
      <c r="K19" s="16" t="s">
        <v>59</v>
      </c>
      <c r="L19" s="16">
        <v>0</v>
      </c>
      <c r="M19" s="16"/>
      <c r="N19" s="16">
        <v>0</v>
      </c>
      <c r="O19" s="16">
        <v>0</v>
      </c>
    </row>
    <row r="20" spans="1:16" s="3" customFormat="1" ht="60" customHeight="1" thickBot="1" x14ac:dyDescent="0.3">
      <c r="A20" s="17">
        <v>56561889000130</v>
      </c>
      <c r="B20" s="7" t="s">
        <v>23</v>
      </c>
      <c r="C20" s="12" t="s">
        <v>22</v>
      </c>
      <c r="D20" s="9">
        <v>0</v>
      </c>
      <c r="E20" s="9">
        <v>15897.78</v>
      </c>
      <c r="F20" s="9">
        <v>33126.14</v>
      </c>
      <c r="G20" s="9">
        <v>15897.78</v>
      </c>
      <c r="H20" s="9">
        <v>15897.78</v>
      </c>
      <c r="I20" s="9">
        <v>15897.78</v>
      </c>
      <c r="J20" s="16">
        <v>15897.78</v>
      </c>
      <c r="K20" s="16">
        <v>15489.16</v>
      </c>
      <c r="L20" s="16">
        <v>17048.05</v>
      </c>
      <c r="M20" s="16">
        <v>16533.669999999998</v>
      </c>
      <c r="N20" s="16">
        <v>16533.669999999998</v>
      </c>
      <c r="O20" s="16">
        <v>16533.669999999998</v>
      </c>
    </row>
    <row r="21" spans="1:16" s="3" customFormat="1" ht="60" customHeight="1" thickBot="1" x14ac:dyDescent="0.3">
      <c r="A21" s="17">
        <v>65057341000149</v>
      </c>
      <c r="B21" s="7" t="s">
        <v>9</v>
      </c>
      <c r="C21" s="12" t="s">
        <v>8</v>
      </c>
      <c r="D21" s="9">
        <v>8224.7099999999991</v>
      </c>
      <c r="E21" s="9">
        <v>8834.08</v>
      </c>
      <c r="F21" s="9">
        <v>8834.08</v>
      </c>
      <c r="G21" s="9">
        <v>0</v>
      </c>
      <c r="H21" s="9">
        <v>18267.990000000002</v>
      </c>
      <c r="I21" s="9">
        <v>8834.08</v>
      </c>
      <c r="J21" s="16">
        <v>8834.08</v>
      </c>
      <c r="K21" s="16">
        <v>8834.08</v>
      </c>
      <c r="L21" s="16">
        <v>8834.08</v>
      </c>
      <c r="M21" s="16">
        <v>8834.08</v>
      </c>
      <c r="N21" s="16">
        <v>8834.08</v>
      </c>
      <c r="O21" s="16">
        <v>8834.08</v>
      </c>
    </row>
    <row r="22" spans="1:16" s="3" customFormat="1" ht="60" customHeight="1" thickBot="1" x14ac:dyDescent="0.3">
      <c r="A22" s="17">
        <v>59940080000108</v>
      </c>
      <c r="B22" s="15" t="s">
        <v>17</v>
      </c>
      <c r="C22" s="12" t="s">
        <v>16</v>
      </c>
      <c r="D22" s="9">
        <v>12916.71</v>
      </c>
      <c r="E22" s="9">
        <v>11291.21</v>
      </c>
      <c r="F22" s="9">
        <v>0</v>
      </c>
      <c r="G22" s="9">
        <v>21493.03</v>
      </c>
      <c r="H22" s="9">
        <v>10580.74</v>
      </c>
      <c r="I22" s="9" t="s">
        <v>54</v>
      </c>
      <c r="J22" s="16"/>
      <c r="K22" s="16">
        <v>0</v>
      </c>
      <c r="L22" s="16">
        <v>0</v>
      </c>
      <c r="M22" s="16"/>
      <c r="N22" s="16">
        <v>0</v>
      </c>
      <c r="O22" s="16">
        <v>0</v>
      </c>
    </row>
    <row r="23" spans="1:16" s="3" customFormat="1" ht="60" customHeight="1" thickBot="1" x14ac:dyDescent="0.3">
      <c r="A23" s="17">
        <v>2722761000182</v>
      </c>
      <c r="B23" s="7" t="s">
        <v>62</v>
      </c>
      <c r="C23" s="12" t="s">
        <v>7</v>
      </c>
      <c r="D23" s="9">
        <v>34525.279999999999</v>
      </c>
      <c r="E23" s="9">
        <v>33578.5</v>
      </c>
      <c r="F23" s="9">
        <v>33430.61</v>
      </c>
      <c r="G23" s="9">
        <v>34907.71</v>
      </c>
      <c r="H23" s="9">
        <v>37993.910000000003</v>
      </c>
      <c r="I23" s="9">
        <v>39829.870000000003</v>
      </c>
      <c r="J23" s="16">
        <v>39035.56</v>
      </c>
      <c r="K23" s="16">
        <v>37463.54</v>
      </c>
      <c r="L23" s="16">
        <v>38521.78</v>
      </c>
      <c r="M23" s="16">
        <v>38989.730000000003</v>
      </c>
      <c r="N23" s="16">
        <v>40566.11</v>
      </c>
      <c r="O23" s="16">
        <v>40659.39</v>
      </c>
    </row>
    <row r="24" spans="1:16" s="3" customFormat="1" ht="60" customHeight="1" thickBot="1" x14ac:dyDescent="0.3">
      <c r="A24" s="17"/>
      <c r="B24" s="7" t="s">
        <v>68</v>
      </c>
      <c r="C24" s="12" t="s">
        <v>7</v>
      </c>
      <c r="D24" s="9"/>
      <c r="E24" s="9"/>
      <c r="F24" s="9"/>
      <c r="G24" s="9"/>
      <c r="H24" s="9"/>
      <c r="I24" s="9"/>
      <c r="J24" s="16"/>
      <c r="K24" s="16"/>
      <c r="L24" s="16">
        <v>24014.68</v>
      </c>
      <c r="M24" s="16">
        <v>25344.71</v>
      </c>
      <c r="N24" s="16">
        <v>25788.05</v>
      </c>
      <c r="O24" s="16">
        <v>25788.05</v>
      </c>
      <c r="P24" s="23"/>
    </row>
    <row r="25" spans="1:16" s="3" customFormat="1" ht="60" customHeight="1" thickBot="1" x14ac:dyDescent="0.3">
      <c r="A25" s="17">
        <v>49325434000150</v>
      </c>
      <c r="B25" s="7" t="s">
        <v>37</v>
      </c>
      <c r="C25" s="8" t="s">
        <v>38</v>
      </c>
      <c r="D25" s="9">
        <v>1813774.36</v>
      </c>
      <c r="E25" s="9">
        <v>1813774.36</v>
      </c>
      <c r="F25" s="9">
        <v>1813774.36</v>
      </c>
      <c r="G25" s="9">
        <v>1813774.36</v>
      </c>
      <c r="H25" s="9">
        <v>1813774.36</v>
      </c>
      <c r="I25" s="9">
        <v>1813774.36</v>
      </c>
      <c r="J25" s="16">
        <v>1813774.36</v>
      </c>
      <c r="K25" s="16">
        <v>1813774.36</v>
      </c>
      <c r="L25" s="16">
        <v>1813774.36</v>
      </c>
      <c r="M25" s="16">
        <v>1813774.36</v>
      </c>
      <c r="N25" s="16">
        <v>1813774.36</v>
      </c>
      <c r="O25" s="16">
        <v>2084019.92</v>
      </c>
    </row>
    <row r="26" spans="1:16" s="4" customFormat="1" ht="60" customHeight="1" thickBot="1" x14ac:dyDescent="0.3">
      <c r="A26" s="18">
        <v>60990751000124</v>
      </c>
      <c r="B26" s="15" t="s">
        <v>19</v>
      </c>
      <c r="C26" s="12" t="s">
        <v>18</v>
      </c>
      <c r="D26" s="9">
        <v>0</v>
      </c>
      <c r="E26" s="9">
        <v>154828.70000000001</v>
      </c>
      <c r="F26" s="9">
        <v>0</v>
      </c>
      <c r="G26" s="9">
        <v>74837.210000000006</v>
      </c>
      <c r="H26" s="9">
        <v>0</v>
      </c>
      <c r="I26" s="9">
        <v>0</v>
      </c>
      <c r="J26" s="16"/>
      <c r="K26" s="16" t="s">
        <v>59</v>
      </c>
      <c r="L26" s="16">
        <v>0</v>
      </c>
      <c r="M26" s="16"/>
      <c r="N26" s="16">
        <v>0</v>
      </c>
      <c r="O26" s="16">
        <v>0</v>
      </c>
    </row>
    <row r="27" spans="1:16" s="3" customFormat="1" ht="60" customHeight="1" thickBot="1" x14ac:dyDescent="0.3">
      <c r="A27" s="17">
        <v>43054154000179</v>
      </c>
      <c r="B27" s="7" t="s">
        <v>39</v>
      </c>
      <c r="C27" s="8" t="s">
        <v>40</v>
      </c>
      <c r="D27" s="9">
        <v>18587.52</v>
      </c>
      <c r="E27" s="9">
        <v>10842.72</v>
      </c>
      <c r="F27" s="9">
        <v>0</v>
      </c>
      <c r="G27" s="9">
        <v>0</v>
      </c>
      <c r="H27" s="9">
        <v>11617.2</v>
      </c>
      <c r="I27" s="9">
        <v>0</v>
      </c>
      <c r="J27" s="16">
        <v>15102.36</v>
      </c>
      <c r="K27" s="16" t="s">
        <v>59</v>
      </c>
      <c r="L27" s="16">
        <v>12004.44</v>
      </c>
      <c r="M27" s="16">
        <v>3097.92</v>
      </c>
      <c r="N27" s="16">
        <f>12323.55+10198.8+9681</f>
        <v>32203.35</v>
      </c>
      <c r="O27" s="16">
        <v>19972.650000000001</v>
      </c>
    </row>
    <row r="28" spans="1:16" s="3" customFormat="1" ht="60" customHeight="1" thickBot="1" x14ac:dyDescent="0.3">
      <c r="A28" s="17">
        <v>62798699000134</v>
      </c>
      <c r="B28" s="7" t="s">
        <v>27</v>
      </c>
      <c r="C28" s="12" t="s">
        <v>26</v>
      </c>
      <c r="D28" s="9">
        <v>0</v>
      </c>
      <c r="E28" s="9">
        <v>186926.4</v>
      </c>
      <c r="F28" s="9">
        <v>93031.6</v>
      </c>
      <c r="G28" s="9">
        <v>90015.93</v>
      </c>
      <c r="H28" s="9">
        <v>93623.66</v>
      </c>
      <c r="I28" s="9">
        <v>0</v>
      </c>
      <c r="J28" s="16">
        <v>103796.98999999999</v>
      </c>
      <c r="K28" s="16">
        <v>91912.78</v>
      </c>
      <c r="L28" s="16">
        <v>92282.22</v>
      </c>
      <c r="M28" s="16">
        <v>92651.67</v>
      </c>
      <c r="N28" s="16">
        <v>92651.67</v>
      </c>
      <c r="O28" s="16">
        <v>92651.67</v>
      </c>
    </row>
    <row r="29" spans="1:16" s="3" customFormat="1" ht="60" customHeight="1" thickBot="1" x14ac:dyDescent="0.3">
      <c r="A29" s="17">
        <v>8435390000134</v>
      </c>
      <c r="B29" s="7" t="s">
        <v>63</v>
      </c>
      <c r="C29" s="12" t="s">
        <v>3</v>
      </c>
      <c r="D29" s="9">
        <v>21427.5</v>
      </c>
      <c r="E29" s="9">
        <v>0</v>
      </c>
      <c r="F29" s="9">
        <v>42220.54</v>
      </c>
      <c r="G29" s="9">
        <v>20793.04</v>
      </c>
      <c r="H29" s="9">
        <v>21427.5</v>
      </c>
      <c r="I29" s="9">
        <v>21427.5</v>
      </c>
      <c r="J29" s="16"/>
      <c r="K29" s="16">
        <v>43712.05</v>
      </c>
      <c r="L29" s="16">
        <v>22284.55</v>
      </c>
      <c r="M29" s="16">
        <v>22284.55</v>
      </c>
      <c r="N29" s="16">
        <v>22284.55</v>
      </c>
      <c r="O29" s="16">
        <v>22284.55</v>
      </c>
    </row>
    <row r="30" spans="1:16" s="3" customFormat="1" ht="60" customHeight="1" thickBot="1" x14ac:dyDescent="0.3">
      <c r="A30" s="17">
        <v>56001480002294</v>
      </c>
      <c r="B30" s="7" t="s">
        <v>11</v>
      </c>
      <c r="C30" s="12" t="s">
        <v>10</v>
      </c>
      <c r="D30" s="9">
        <v>0</v>
      </c>
      <c r="E30" s="9">
        <v>0</v>
      </c>
      <c r="F30" s="9">
        <v>36133.46</v>
      </c>
      <c r="G30" s="9">
        <v>0</v>
      </c>
      <c r="H30" s="9">
        <v>36719.29</v>
      </c>
      <c r="I30" s="9">
        <v>0</v>
      </c>
      <c r="J30" s="16">
        <v>31443.84</v>
      </c>
      <c r="K30" s="16" t="s">
        <v>59</v>
      </c>
      <c r="L30" s="16">
        <v>4487.6000000000004</v>
      </c>
      <c r="M30" s="16">
        <v>4595</v>
      </c>
      <c r="N30" s="16">
        <v>0</v>
      </c>
      <c r="O30" s="16">
        <f>4719.8+3877.08</f>
        <v>8596.880000000001</v>
      </c>
    </row>
    <row r="31" spans="1:16" s="3" customFormat="1" ht="60" customHeight="1" thickBot="1" x14ac:dyDescent="0.3">
      <c r="A31" s="17">
        <v>64614449000122</v>
      </c>
      <c r="B31" s="8" t="s">
        <v>41</v>
      </c>
      <c r="C31" s="8" t="s">
        <v>42</v>
      </c>
      <c r="D31" s="9">
        <v>6249.72</v>
      </c>
      <c r="E31" s="9">
        <v>6249.72</v>
      </c>
      <c r="F31" s="9">
        <v>0</v>
      </c>
      <c r="G31" s="9">
        <v>0</v>
      </c>
      <c r="H31" s="9">
        <v>0</v>
      </c>
      <c r="I31" s="9">
        <v>6383.02</v>
      </c>
      <c r="J31" s="16">
        <v>25062.86</v>
      </c>
      <c r="K31" s="16">
        <v>12974.77</v>
      </c>
      <c r="L31" s="16">
        <v>0</v>
      </c>
      <c r="M31" s="16">
        <v>5760.81</v>
      </c>
      <c r="N31" s="16"/>
      <c r="O31" s="16">
        <f>6031.74+6499.7</f>
        <v>12531.439999999999</v>
      </c>
    </row>
    <row r="32" spans="1:16" s="3" customFormat="1" ht="60" customHeight="1" thickBot="1" x14ac:dyDescent="0.3">
      <c r="A32" s="17">
        <v>38883732000140</v>
      </c>
      <c r="B32" s="7" t="s">
        <v>15</v>
      </c>
      <c r="C32" s="12" t="s">
        <v>14</v>
      </c>
      <c r="D32" s="9">
        <v>20497.5</v>
      </c>
      <c r="E32" s="9">
        <v>20165.93</v>
      </c>
      <c r="F32" s="9">
        <v>18414.46</v>
      </c>
      <c r="G32" s="9">
        <v>17703.990000000002</v>
      </c>
      <c r="H32" s="9">
        <v>16993.52</v>
      </c>
      <c r="I32" s="9">
        <v>13877.08</v>
      </c>
      <c r="J32" s="16"/>
      <c r="K32" s="16" t="s">
        <v>59</v>
      </c>
      <c r="L32" s="16">
        <f>17797.36+18632.76</f>
        <v>36430.119999999995</v>
      </c>
      <c r="M32" s="16">
        <v>19888.87</v>
      </c>
      <c r="N32" s="16">
        <v>16934.37</v>
      </c>
      <c r="O32" s="16">
        <f>19888.87</f>
        <v>19888.87</v>
      </c>
    </row>
    <row r="33" spans="1:15" s="3" customFormat="1" ht="60" customHeight="1" thickBot="1" x14ac:dyDescent="0.3">
      <c r="A33" s="17">
        <v>48031918000124</v>
      </c>
      <c r="B33" s="7" t="s">
        <v>45</v>
      </c>
      <c r="C33" s="8" t="s">
        <v>46</v>
      </c>
      <c r="D33" s="9">
        <v>15340</v>
      </c>
      <c r="E33" s="9">
        <v>7570</v>
      </c>
      <c r="F33" s="9">
        <v>0</v>
      </c>
      <c r="G33" s="9">
        <v>52310</v>
      </c>
      <c r="H33" s="9">
        <v>0</v>
      </c>
      <c r="I33" s="9">
        <v>6460</v>
      </c>
      <c r="J33" s="16">
        <v>18840</v>
      </c>
      <c r="K33" s="16">
        <v>10530</v>
      </c>
      <c r="L33" s="16">
        <v>14230</v>
      </c>
      <c r="M33" s="16"/>
      <c r="N33" s="16">
        <v>17560</v>
      </c>
      <c r="O33" s="16">
        <v>13860</v>
      </c>
    </row>
    <row r="34" spans="1:15" s="3" customFormat="1" ht="60" customHeight="1" thickBot="1" x14ac:dyDescent="0.3">
      <c r="A34" s="17"/>
      <c r="B34" s="7" t="s">
        <v>69</v>
      </c>
      <c r="C34" s="8" t="s">
        <v>46</v>
      </c>
      <c r="D34" s="9"/>
      <c r="E34" s="9"/>
      <c r="F34" s="9"/>
      <c r="G34" s="9"/>
      <c r="H34" s="9"/>
      <c r="I34" s="9"/>
      <c r="J34" s="16"/>
      <c r="K34" s="16"/>
      <c r="L34" s="16"/>
      <c r="M34" s="16">
        <v>3834.8</v>
      </c>
      <c r="N34" s="16">
        <f>4301.76+3243.32</f>
        <v>7545.08</v>
      </c>
      <c r="O34" s="16">
        <f>4301.76</f>
        <v>4301.76</v>
      </c>
    </row>
    <row r="35" spans="1:15" s="3" customFormat="1" ht="60" customHeight="1" thickBot="1" x14ac:dyDescent="0.3">
      <c r="A35" s="17">
        <v>44392215000170</v>
      </c>
      <c r="B35" s="7" t="s">
        <v>43</v>
      </c>
      <c r="C35" s="8" t="s">
        <v>44</v>
      </c>
      <c r="D35" s="9">
        <v>0</v>
      </c>
      <c r="E35" s="9">
        <v>29791.51</v>
      </c>
      <c r="F35" s="9">
        <v>16487.95</v>
      </c>
      <c r="G35" s="9">
        <v>16559.68</v>
      </c>
      <c r="H35" s="9">
        <v>0</v>
      </c>
      <c r="I35" s="9">
        <v>32134.67</v>
      </c>
      <c r="J35" s="16">
        <v>16559.68</v>
      </c>
      <c r="K35" s="16" t="s">
        <v>59</v>
      </c>
      <c r="L35" s="16">
        <v>0</v>
      </c>
      <c r="M35" s="16">
        <f>16559.68+16559.68</f>
        <v>33119.360000000001</v>
      </c>
      <c r="N35" s="16">
        <f>16559.68+16559.68</f>
        <v>33119.360000000001</v>
      </c>
      <c r="O35" s="16">
        <f>16559.68</f>
        <v>16559.68</v>
      </c>
    </row>
    <row r="36" spans="1:15" ht="57.75" customHeight="1" thickBot="1" x14ac:dyDescent="0.3">
      <c r="B36" s="7" t="s">
        <v>66</v>
      </c>
      <c r="C36" s="8" t="s">
        <v>67</v>
      </c>
      <c r="D36" s="9">
        <v>0</v>
      </c>
      <c r="E36" s="9"/>
      <c r="F36" s="9"/>
      <c r="G36" s="9"/>
      <c r="H36" s="9"/>
      <c r="I36" s="9"/>
      <c r="J36" s="16"/>
      <c r="K36" s="16" t="s">
        <v>59</v>
      </c>
      <c r="L36" s="16">
        <v>0</v>
      </c>
      <c r="M36" s="16">
        <v>16600.63</v>
      </c>
      <c r="N36" s="16">
        <v>15861.74</v>
      </c>
      <c r="O36" s="16">
        <f>15560.86+15861.74</f>
        <v>31422.6</v>
      </c>
    </row>
  </sheetData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ignoredErrors>
    <ignoredError sqref="O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Souza</cp:lastModifiedBy>
  <cp:lastPrinted>2022-11-07T18:18:34Z</cp:lastPrinted>
  <dcterms:created xsi:type="dcterms:W3CDTF">2021-12-03T11:45:38Z</dcterms:created>
  <dcterms:modified xsi:type="dcterms:W3CDTF">2023-01-03T12:15:19Z</dcterms:modified>
</cp:coreProperties>
</file>