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lzaccarelli\Desktop\"/>
    </mc:Choice>
  </mc:AlternateContent>
  <bookViews>
    <workbookView xWindow="0" yWindow="0" windowWidth="24000" windowHeight="9135"/>
  </bookViews>
  <sheets>
    <sheet name="CAU E CRE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Q11" i="1"/>
  <c r="Q9" i="1" l="1"/>
  <c r="Q8" i="1"/>
  <c r="Q13" i="1" l="1"/>
  <c r="Q10" i="1"/>
  <c r="P11" i="1" l="1"/>
  <c r="P9" i="1" l="1"/>
  <c r="P8" i="1"/>
  <c r="P13" i="1" l="1"/>
  <c r="P10" i="1"/>
  <c r="O13" i="1" l="1"/>
  <c r="O10" i="1"/>
  <c r="N13" i="1" l="1"/>
  <c r="N10" i="1"/>
  <c r="M13" i="1" l="1"/>
  <c r="M10" i="1"/>
  <c r="L13" i="1" l="1"/>
  <c r="L10" i="1"/>
  <c r="K13" i="1" l="1"/>
  <c r="K10" i="1"/>
  <c r="F13" i="1" l="1"/>
  <c r="G13" i="1"/>
  <c r="H13" i="1"/>
  <c r="I13" i="1"/>
  <c r="F10" i="1"/>
  <c r="G10" i="1"/>
  <c r="H10" i="1"/>
  <c r="I10" i="1"/>
  <c r="J13" i="1"/>
  <c r="J10" i="1"/>
</calcChain>
</file>

<file path=xl/sharedStrings.xml><?xml version="1.0" encoding="utf-8"?>
<sst xmlns="http://schemas.openxmlformats.org/spreadsheetml/2006/main" count="31" uniqueCount="28">
  <si>
    <t>Coordenadoria Geral de Administração</t>
  </si>
  <si>
    <t>Departamento de Orçamento e Finanças</t>
  </si>
  <si>
    <t>QTDE</t>
  </si>
  <si>
    <t>NOME</t>
  </si>
  <si>
    <t>CNPJ</t>
  </si>
  <si>
    <t>JANEIRO</t>
  </si>
  <si>
    <t>Fonte: Siafem Sistema Integrado de Administração Financeira para Estado e Municipios</t>
  </si>
  <si>
    <t>CONSELHO DE REGIONAL DE ENGENHARIA E AGRONOMIA DO ESTADO DE SÃO PAULO</t>
  </si>
  <si>
    <t>CONSELHO DE ARQUITETURA E URBANISMO DO ESTADO DE                SÃO PAULO</t>
  </si>
  <si>
    <t>15.131.560/0001-52</t>
  </si>
  <si>
    <t>60.985.017/0001-77</t>
  </si>
  <si>
    <t>FEVEREIRO</t>
  </si>
  <si>
    <t>MARÇO</t>
  </si>
  <si>
    <t>ABRIL</t>
  </si>
  <si>
    <t>Valor Bruto + Patronal ( 20%) do INSS</t>
  </si>
  <si>
    <t xml:space="preserve"> DEMONSTRATIVO DE PAGAMENTO DOS CONVÊNIOS  CAU e CREA  - EXERCÍCIO DE 2019</t>
  </si>
  <si>
    <t>VALORES</t>
  </si>
  <si>
    <t>VALOR DA BRUTO</t>
  </si>
  <si>
    <t>INSS 20%</t>
  </si>
  <si>
    <t>TOTAL</t>
  </si>
  <si>
    <t>MAIO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</si>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</sst>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/>
    <xf numFmtId="0" fontId="6" fillId="0" borderId="1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0" fillId="0" borderId="0" xfId="0" applyNumberFormat="1" applyBorder="1" applyAlignment="1"/>
    <xf numFmtId="43" fontId="0" fillId="0" borderId="0" xfId="1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8" xfId="0" applyFont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43" fontId="6" fillId="0" borderId="19" xfId="1" applyFont="1" applyBorder="1" applyAlignment="1">
      <alignment horizontal="center"/>
    </xf>
    <xf numFmtId="43" fontId="2" fillId="0" borderId="20" xfId="1" applyFont="1" applyFill="1" applyBorder="1" applyAlignment="1">
      <alignment horizontal="center" vertical="center"/>
    </xf>
    <xf numFmtId="43" fontId="2" fillId="0" borderId="23" xfId="1" applyFont="1" applyFill="1" applyBorder="1" applyAlignment="1">
      <alignment horizontal="center" vertical="center"/>
    </xf>
    <xf numFmtId="43" fontId="6" fillId="0" borderId="12" xfId="1" applyFont="1" applyBorder="1" applyAlignment="1">
      <alignment horizontal="center"/>
    </xf>
    <xf numFmtId="43" fontId="2" fillId="0" borderId="27" xfId="1" applyFont="1" applyFill="1" applyBorder="1" applyAlignment="1">
      <alignment horizontal="center" vertical="center"/>
    </xf>
    <xf numFmtId="43" fontId="6" fillId="0" borderId="8" xfId="1" applyFont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3" fontId="9" fillId="0" borderId="24" xfId="1" applyFont="1" applyBorder="1" applyAlignment="1">
      <alignment horizontal="center"/>
    </xf>
    <xf numFmtId="43" fontId="9" fillId="0" borderId="25" xfId="1" applyFont="1" applyBorder="1" applyAlignment="1">
      <alignment horizontal="center"/>
    </xf>
    <xf numFmtId="43" fontId="9" fillId="0" borderId="16" xfId="1" applyFont="1" applyBorder="1" applyAlignment="1">
      <alignment horizontal="center"/>
    </xf>
    <xf numFmtId="43" fontId="9" fillId="0" borderId="21" xfId="1" applyFont="1" applyBorder="1" applyAlignment="1">
      <alignment horizontal="center"/>
    </xf>
    <xf numFmtId="43" fontId="9" fillId="0" borderId="10" xfId="1" applyFont="1" applyBorder="1" applyAlignment="1">
      <alignment horizontal="center"/>
    </xf>
    <xf numFmtId="43" fontId="9" fillId="0" borderId="28" xfId="1" applyFont="1" applyBorder="1" applyAlignment="1">
      <alignment horizontal="center"/>
    </xf>
    <xf numFmtId="43" fontId="1" fillId="0" borderId="24" xfId="1" applyFont="1" applyFill="1" applyBorder="1" applyAlignment="1">
      <alignment horizontal="center" vertical="center"/>
    </xf>
    <xf numFmtId="43" fontId="1" fillId="0" borderId="16" xfId="1" applyFont="1" applyFill="1" applyBorder="1" applyAlignment="1">
      <alignment horizontal="center" vertical="center"/>
    </xf>
    <xf numFmtId="43" fontId="1" fillId="0" borderId="21" xfId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9" xfId="1" applyFont="1" applyFill="1" applyBorder="1" applyAlignment="1">
      <alignment horizontal="center" vertical="center"/>
    </xf>
    <xf numFmtId="43" fontId="1" fillId="0" borderId="22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9526</xdr:rowOff>
    </xdr:from>
    <xdr:ext cx="3743325" cy="731904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6"/>
          <a:ext cx="3743325" cy="7319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15"/>
  <sheetViews>
    <sheetView showGridLines="0" tabSelected="1" topLeftCell="B1" workbookViewId="0">
      <selection activeCell="H18" sqref="H18"/>
    </sheetView>
  </sheetViews>
  <sheetFormatPr defaultRowHeight="15" x14ac:dyDescent="0.25"/>
  <cols>
    <col min="1" max="1" width="2.875" customWidth="1"/>
    <col min="2" max="2" width="6.75" style="1" customWidth="1"/>
    <col min="3" max="3" width="32.375" style="1" customWidth="1"/>
    <col min="4" max="4" width="23.625" style="1" customWidth="1"/>
    <col min="5" max="5" width="20.125" style="1" customWidth="1"/>
    <col min="6" max="17" width="17.25" style="9" customWidth="1"/>
  </cols>
  <sheetData>
    <row r="1" spans="1:17" ht="21" x14ac:dyDescent="0.25"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1" x14ac:dyDescent="0.25">
      <c r="F2" s="3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5" spans="1:17" ht="18.75" customHeight="1" x14ac:dyDescent="0.25">
      <c r="A5" s="4"/>
      <c r="B5" s="34" t="s">
        <v>15</v>
      </c>
      <c r="C5" s="34"/>
      <c r="D5" s="34"/>
      <c r="E5" s="34"/>
      <c r="F5" s="34"/>
      <c r="G5" s="34"/>
      <c r="H5" s="34"/>
      <c r="I5" s="34"/>
      <c r="J5"/>
      <c r="K5"/>
      <c r="L5"/>
      <c r="M5"/>
      <c r="N5"/>
      <c r="O5"/>
      <c r="P5"/>
      <c r="Q5"/>
    </row>
    <row r="6" spans="1:17" ht="16.5" thickBot="1" x14ac:dyDescent="0.3">
      <c r="B6" s="33" t="s">
        <v>14</v>
      </c>
      <c r="C6" s="33"/>
      <c r="D6" s="33"/>
      <c r="E6" s="33"/>
      <c r="F6" s="33"/>
      <c r="G6" s="33"/>
      <c r="H6" s="33"/>
      <c r="I6" s="33"/>
      <c r="J6"/>
      <c r="K6"/>
      <c r="L6"/>
      <c r="M6"/>
      <c r="N6"/>
      <c r="O6"/>
      <c r="P6"/>
      <c r="Q6"/>
    </row>
    <row r="7" spans="1:17" ht="15.75" thickBot="1" x14ac:dyDescent="0.3">
      <c r="B7" s="5" t="s">
        <v>2</v>
      </c>
      <c r="C7" s="6" t="s">
        <v>3</v>
      </c>
      <c r="D7" s="7" t="s">
        <v>4</v>
      </c>
      <c r="E7" s="11" t="s">
        <v>16</v>
      </c>
      <c r="F7" s="16" t="s">
        <v>5</v>
      </c>
      <c r="G7" s="18" t="s">
        <v>11</v>
      </c>
      <c r="H7" s="16" t="s">
        <v>12</v>
      </c>
      <c r="I7" s="13" t="s">
        <v>13</v>
      </c>
      <c r="J7" s="13" t="s">
        <v>20</v>
      </c>
      <c r="K7" s="13" t="s">
        <v>21</v>
      </c>
      <c r="L7" s="13" t="s">
        <v>22</v>
      </c>
      <c r="M7" s="13" t="s">
        <v>23</v>
      </c>
      <c r="N7" s="13" t="s">
        <v>24</v>
      </c>
      <c r="O7" s="13" t="s">
        <v>25</v>
      </c>
      <c r="P7" s="13" t="s">
        <v>26</v>
      </c>
      <c r="Q7" s="13" t="s">
        <v>27</v>
      </c>
    </row>
    <row r="8" spans="1:17" ht="15" customHeight="1" x14ac:dyDescent="0.25">
      <c r="B8" s="41">
        <v>1</v>
      </c>
      <c r="C8" s="35" t="s">
        <v>8</v>
      </c>
      <c r="D8" s="38" t="s">
        <v>9</v>
      </c>
      <c r="E8" s="19" t="s">
        <v>17</v>
      </c>
      <c r="F8" s="21">
        <v>6707</v>
      </c>
      <c r="G8" s="23">
        <v>4582.58</v>
      </c>
      <c r="H8" s="21">
        <v>3869.85</v>
      </c>
      <c r="I8" s="24">
        <v>3599.28</v>
      </c>
      <c r="J8" s="24">
        <v>2458.04</v>
      </c>
      <c r="K8" s="24">
        <v>2387.81</v>
      </c>
      <c r="L8" s="24">
        <v>4654.5200000000004</v>
      </c>
      <c r="M8" s="24">
        <v>5616.63</v>
      </c>
      <c r="N8" s="24">
        <v>11341.69</v>
      </c>
      <c r="O8" s="24">
        <v>4869.3999999999996</v>
      </c>
      <c r="P8" s="24">
        <f>1474.86+9986.62</f>
        <v>11461.480000000001</v>
      </c>
      <c r="Q8" s="24">
        <f>1229.01+12662.35</f>
        <v>13891.36</v>
      </c>
    </row>
    <row r="9" spans="1:17" ht="15" customHeight="1" x14ac:dyDescent="0.25">
      <c r="B9" s="42"/>
      <c r="C9" s="36"/>
      <c r="D9" s="39"/>
      <c r="E9" s="20" t="s">
        <v>18</v>
      </c>
      <c r="F9" s="22">
        <v>1341.36</v>
      </c>
      <c r="G9" s="25">
        <v>916.48</v>
      </c>
      <c r="H9" s="22">
        <v>785.4</v>
      </c>
      <c r="I9" s="26">
        <v>718.84</v>
      </c>
      <c r="J9" s="26">
        <v>491.6</v>
      </c>
      <c r="K9" s="26">
        <v>477.56</v>
      </c>
      <c r="L9" s="26">
        <v>930.88</v>
      </c>
      <c r="M9" s="26">
        <v>1123.3</v>
      </c>
      <c r="N9" s="26">
        <v>2269.3200000000002</v>
      </c>
      <c r="O9" s="26">
        <v>535.66</v>
      </c>
      <c r="P9" s="26">
        <f>294.96+1997.3</f>
        <v>2292.2599999999998</v>
      </c>
      <c r="Q9" s="26">
        <f>245.8+2523.48</f>
        <v>2769.28</v>
      </c>
    </row>
    <row r="10" spans="1:17" ht="24.95" customHeight="1" thickBot="1" x14ac:dyDescent="0.3">
      <c r="B10" s="43"/>
      <c r="C10" s="37"/>
      <c r="D10" s="40"/>
      <c r="E10" s="12" t="s">
        <v>19</v>
      </c>
      <c r="F10" s="17">
        <f t="shared" ref="F10:I10" si="0">SUM(F8+F9)</f>
        <v>8048.36</v>
      </c>
      <c r="G10" s="14">
        <f t="shared" si="0"/>
        <v>5499.0599999999995</v>
      </c>
      <c r="H10" s="14">
        <f t="shared" si="0"/>
        <v>4655.25</v>
      </c>
      <c r="I10" s="14">
        <f t="shared" si="0"/>
        <v>4318.12</v>
      </c>
      <c r="J10" s="14">
        <f t="shared" ref="J10:O10" si="1">SUM(J8+J9)</f>
        <v>2949.64</v>
      </c>
      <c r="K10" s="14">
        <f t="shared" si="1"/>
        <v>2865.37</v>
      </c>
      <c r="L10" s="14">
        <f t="shared" si="1"/>
        <v>5585.4000000000005</v>
      </c>
      <c r="M10" s="14">
        <f t="shared" si="1"/>
        <v>6739.93</v>
      </c>
      <c r="N10" s="14">
        <f t="shared" si="1"/>
        <v>13611.01</v>
      </c>
      <c r="O10" s="14">
        <f t="shared" si="1"/>
        <v>5405.0599999999995</v>
      </c>
      <c r="P10" s="14">
        <f t="shared" ref="P10:Q10" si="2">SUM(P8+P9)</f>
        <v>13753.740000000002</v>
      </c>
      <c r="Q10" s="14">
        <f t="shared" si="2"/>
        <v>16660.64</v>
      </c>
    </row>
    <row r="11" spans="1:17" ht="15" customHeight="1" x14ac:dyDescent="0.25">
      <c r="B11" s="41">
        <v>2</v>
      </c>
      <c r="C11" s="35" t="s">
        <v>7</v>
      </c>
      <c r="D11" s="44" t="s">
        <v>10</v>
      </c>
      <c r="E11" s="19" t="s">
        <v>17</v>
      </c>
      <c r="F11" s="27">
        <v>27201.62</v>
      </c>
      <c r="G11" s="28">
        <v>29773.43</v>
      </c>
      <c r="H11" s="27">
        <v>29096.07</v>
      </c>
      <c r="I11" s="29">
        <v>22238.78</v>
      </c>
      <c r="J11" s="29">
        <v>28327.24</v>
      </c>
      <c r="K11" s="29">
        <v>28902.560000000001</v>
      </c>
      <c r="L11" s="29">
        <v>29185.38</v>
      </c>
      <c r="M11" s="29">
        <v>35196.43</v>
      </c>
      <c r="N11" s="29">
        <v>23198.23</v>
      </c>
      <c r="O11" s="29">
        <v>26698.52</v>
      </c>
      <c r="P11" s="29">
        <f>25273.78</f>
        <v>25273.78</v>
      </c>
      <c r="Q11" s="29">
        <f>8364.18+15796.32</f>
        <v>24160.5</v>
      </c>
    </row>
    <row r="12" spans="1:17" ht="15" customHeight="1" x14ac:dyDescent="0.25">
      <c r="B12" s="42"/>
      <c r="C12" s="36"/>
      <c r="D12" s="45"/>
      <c r="E12" s="20" t="s">
        <v>18</v>
      </c>
      <c r="F12" s="30">
        <v>5440.42</v>
      </c>
      <c r="G12" s="31">
        <v>5954.78</v>
      </c>
      <c r="H12" s="30">
        <v>5819.23</v>
      </c>
      <c r="I12" s="32">
        <v>4447.84</v>
      </c>
      <c r="J12" s="32">
        <v>5665.45</v>
      </c>
      <c r="K12" s="32">
        <v>5780.71</v>
      </c>
      <c r="L12" s="32">
        <v>5837.14</v>
      </c>
      <c r="M12" s="32">
        <v>7039.37</v>
      </c>
      <c r="N12" s="32">
        <v>4639.7299999999996</v>
      </c>
      <c r="O12" s="32">
        <v>5339.71</v>
      </c>
      <c r="P12" s="32">
        <v>5054.76</v>
      </c>
      <c r="Q12" s="32">
        <f>1672.86+3159.25</f>
        <v>4832.1099999999997</v>
      </c>
    </row>
    <row r="13" spans="1:17" ht="24.95" customHeight="1" thickBot="1" x14ac:dyDescent="0.3">
      <c r="B13" s="43"/>
      <c r="C13" s="37"/>
      <c r="D13" s="46"/>
      <c r="E13" s="12" t="s">
        <v>19</v>
      </c>
      <c r="F13" s="17">
        <f t="shared" ref="F13:I13" si="3">SUM(F11+F12)</f>
        <v>32642.04</v>
      </c>
      <c r="G13" s="15">
        <f t="shared" si="3"/>
        <v>35728.21</v>
      </c>
      <c r="H13" s="15">
        <f t="shared" si="3"/>
        <v>34915.300000000003</v>
      </c>
      <c r="I13" s="15">
        <f t="shared" si="3"/>
        <v>26686.62</v>
      </c>
      <c r="J13" s="15">
        <f t="shared" ref="J13:O13" si="4">SUM(J11+J12)</f>
        <v>33992.69</v>
      </c>
      <c r="K13" s="15">
        <f t="shared" si="4"/>
        <v>34683.270000000004</v>
      </c>
      <c r="L13" s="15">
        <f t="shared" si="4"/>
        <v>35022.520000000004</v>
      </c>
      <c r="M13" s="15">
        <f t="shared" si="4"/>
        <v>42235.8</v>
      </c>
      <c r="N13" s="15">
        <f t="shared" si="4"/>
        <v>27837.96</v>
      </c>
      <c r="O13" s="15">
        <f t="shared" si="4"/>
        <v>32038.23</v>
      </c>
      <c r="P13" s="15">
        <f t="shared" ref="P13:Q13" si="5">SUM(P11+P12)</f>
        <v>30328.54</v>
      </c>
      <c r="Q13" s="15">
        <f t="shared" si="5"/>
        <v>28992.61</v>
      </c>
    </row>
    <row r="14" spans="1:17" x14ac:dyDescent="0.25">
      <c r="B14" s="8"/>
      <c r="C14" s="8"/>
    </row>
    <row r="15" spans="1:17" x14ac:dyDescent="0.25">
      <c r="B15" s="10" t="s">
        <v>6</v>
      </c>
    </row>
  </sheetData>
  <mergeCells count="8">
    <mergeCell ref="B6:I6"/>
    <mergeCell ref="B5:I5"/>
    <mergeCell ref="C8:C10"/>
    <mergeCell ref="D8:D10"/>
    <mergeCell ref="C11:C13"/>
    <mergeCell ref="B8:B10"/>
    <mergeCell ref="B11:B13"/>
    <mergeCell ref="D11:D1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Maria Lindineide de Oliveira Zaccarelli</cp:lastModifiedBy>
  <dcterms:created xsi:type="dcterms:W3CDTF">2019-02-18T13:32:06Z</dcterms:created>
  <dcterms:modified xsi:type="dcterms:W3CDTF">2020-01-24T20:17:24Z</dcterms:modified>
</cp:coreProperties>
</file>